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carla_a_carrillo_civ_us_navy_mil/Documents/Desktop/PSO/Templates/"/>
    </mc:Choice>
  </mc:AlternateContent>
  <bookViews>
    <workbookView xWindow="-105" yWindow="315" windowWidth="19425" windowHeight="10305" activeTab="1"/>
  </bookViews>
  <sheets>
    <sheet name="Instructions" sheetId="4" r:id="rId1"/>
    <sheet name="Criteria" sheetId="3" r:id="rId2"/>
    <sheet name="Ratings" sheetId="1" r:id="rId3"/>
    <sheet name="P. Matrix" sheetId="2" r:id="rId4"/>
    <sheet name="Ratings Example" sheetId="5" r:id="rId5"/>
    <sheet name="P. Matrix Example" sheetId="6" r:id="rId6"/>
  </sheets>
  <definedNames>
    <definedName name="_xlnm._FilterDatabase" localSheetId="4" hidden="1">'Ratings Example'!$A$2:$K$11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F6" i="6" s="1"/>
  <c r="C5" i="6"/>
  <c r="C4" i="6"/>
  <c r="K11" i="5"/>
  <c r="K10" i="5"/>
  <c r="K9" i="5"/>
  <c r="K8" i="5"/>
  <c r="K7" i="5"/>
  <c r="K6" i="5"/>
  <c r="K5" i="5"/>
  <c r="K4" i="5"/>
  <c r="K3" i="5"/>
  <c r="G11" i="5"/>
  <c r="G10" i="5"/>
  <c r="G9" i="5"/>
  <c r="G8" i="5"/>
  <c r="G7" i="5"/>
  <c r="G6" i="5"/>
  <c r="G5" i="5"/>
  <c r="G4" i="5"/>
  <c r="G3" i="5"/>
  <c r="F5" i="6"/>
  <c r="F4" i="6"/>
  <c r="N7" i="1" l="1"/>
  <c r="O6" i="1"/>
  <c r="O7" i="1"/>
  <c r="C5" i="2"/>
  <c r="F5" i="2" s="1"/>
  <c r="C6" i="2"/>
  <c r="F6" i="2" s="1"/>
  <c r="C7" i="2"/>
  <c r="F7" i="2" s="1"/>
  <c r="C8" i="2"/>
  <c r="F8" i="2" s="1"/>
  <c r="C9" i="2"/>
  <c r="F9" i="2" s="1"/>
  <c r="C4" i="2"/>
  <c r="F4" i="2" s="1"/>
  <c r="K23" i="1"/>
  <c r="O8" i="1" s="1"/>
  <c r="G23" i="1"/>
  <c r="K22" i="1"/>
  <c r="G22" i="1"/>
  <c r="N8" i="1" s="1"/>
  <c r="K21" i="1"/>
  <c r="G21" i="1"/>
  <c r="K20" i="1"/>
  <c r="G20" i="1"/>
  <c r="K19" i="1"/>
  <c r="G19" i="1"/>
  <c r="N6" i="1" s="1"/>
  <c r="K18" i="1"/>
  <c r="G18" i="1"/>
  <c r="K17" i="1"/>
  <c r="G17" i="1"/>
  <c r="K16" i="1"/>
  <c r="G16" i="1"/>
  <c r="K15" i="1"/>
  <c r="O5" i="1" s="1"/>
  <c r="G15" i="1"/>
  <c r="K14" i="1"/>
  <c r="G14" i="1"/>
  <c r="K13" i="1"/>
  <c r="G13" i="1"/>
  <c r="K12" i="1"/>
  <c r="G12" i="1"/>
  <c r="K11" i="1"/>
  <c r="G11" i="1"/>
  <c r="K10" i="1"/>
  <c r="G10" i="1"/>
  <c r="N4" i="1" s="1"/>
  <c r="K9" i="1"/>
  <c r="G9" i="1"/>
  <c r="K8" i="1"/>
  <c r="G8" i="1"/>
  <c r="K7" i="1"/>
  <c r="G7" i="1"/>
  <c r="K6" i="1"/>
  <c r="G6" i="1"/>
  <c r="K5" i="1"/>
  <c r="G5" i="1"/>
  <c r="K4" i="1"/>
  <c r="G4" i="1"/>
  <c r="K3" i="1"/>
  <c r="G3" i="1"/>
  <c r="O4" i="1" l="1"/>
  <c r="O3" i="1"/>
  <c r="N5" i="1"/>
  <c r="E6" i="2" s="1"/>
  <c r="N3" i="1"/>
  <c r="D6" i="2"/>
  <c r="D9" i="2"/>
  <c r="E9" i="2"/>
  <c r="D8" i="2"/>
  <c r="E8" i="2"/>
  <c r="D7" i="2"/>
  <c r="E7" i="2"/>
  <c r="E5" i="2" l="1"/>
  <c r="D5" i="2"/>
  <c r="D4" i="2" l="1"/>
  <c r="E4" i="2"/>
  <c r="N5" i="5"/>
  <c r="E6" i="6" s="1"/>
  <c r="O3" i="5"/>
  <c r="D4" i="6" s="1"/>
  <c r="N4" i="5"/>
  <c r="E5" i="6" s="1"/>
  <c r="N3" i="5"/>
  <c r="E4" i="6" s="1"/>
  <c r="O5" i="5"/>
  <c r="D6" i="6" s="1"/>
  <c r="O4" i="5"/>
  <c r="D5" i="6" s="1"/>
</calcChain>
</file>

<file path=xl/sharedStrings.xml><?xml version="1.0" encoding="utf-8"?>
<sst xmlns="http://schemas.openxmlformats.org/spreadsheetml/2006/main" count="145" uniqueCount="73">
  <si>
    <t>Prioritization Matrix Instructions</t>
  </si>
  <si>
    <r>
      <rPr>
        <b/>
        <sz val="11"/>
        <color rgb="FF000000"/>
        <rFont val="Cambria"/>
      </rPr>
      <t>1.</t>
    </r>
    <r>
      <rPr>
        <sz val="11"/>
        <color rgb="FF000000"/>
        <rFont val="Cambria"/>
      </rPr>
      <t xml:space="preserve"> Idenfiy improvement opportunities.
</t>
    </r>
    <r>
      <rPr>
        <b/>
        <sz val="11"/>
        <color rgb="FF000000"/>
        <rFont val="Cambria"/>
      </rPr>
      <t xml:space="preserve">2. </t>
    </r>
    <r>
      <rPr>
        <sz val="11"/>
        <color rgb="FF000000"/>
        <rFont val="Cambria"/>
      </rPr>
      <t xml:space="preserve">Use the scoring on the 'Criteria' tab to rank each of those improvement oppportunities on the 'Ratings' Tab.
</t>
    </r>
    <r>
      <rPr>
        <b/>
        <sz val="11"/>
        <color rgb="FF000000"/>
        <rFont val="Cambria"/>
      </rPr>
      <t xml:space="preserve">3. </t>
    </r>
    <r>
      <rPr>
        <sz val="11"/>
        <color rgb="FF000000"/>
        <rFont val="Cambria"/>
      </rPr>
      <t xml:space="preserve">Each opportunity's Criteria 1 ratings and Criteria 2 ratings will be automatically averaged.
</t>
    </r>
    <r>
      <rPr>
        <b/>
        <sz val="11"/>
        <color rgb="FF000000"/>
        <rFont val="Cambria"/>
      </rPr>
      <t>4.</t>
    </r>
    <r>
      <rPr>
        <sz val="11"/>
        <color rgb="FF000000"/>
        <rFont val="Cambria"/>
      </rPr>
      <t xml:space="preserve"> All improvement opportunities will then be averaged together based on their specific category.
</t>
    </r>
    <r>
      <rPr>
        <b/>
        <sz val="11"/>
        <color rgb="FF000000"/>
        <rFont val="Cambria"/>
      </rPr>
      <t>5.</t>
    </r>
    <r>
      <rPr>
        <sz val="11"/>
        <color rgb="FF000000"/>
        <rFont val="Cambria"/>
      </rPr>
      <t xml:space="preserve"> The categories will then be plotted on the graph on the'Prioritization Matrix' tab based on their averaged Criteria 1 and Criteria 2 catergory scores. </t>
    </r>
  </si>
  <si>
    <t>Criteria</t>
  </si>
  <si>
    <t>Definition</t>
  </si>
  <si>
    <t>Key Question</t>
  </si>
  <si>
    <t>Scoring</t>
  </si>
  <si>
    <t xml:space="preserve">1. Enterprise Need </t>
  </si>
  <si>
    <t xml:space="preserve">1.1 Current state gap </t>
  </si>
  <si>
    <t xml:space="preserve">The difference between the goal and the current state </t>
  </si>
  <si>
    <t>How different is current performance compared to the ideal end state?</t>
  </si>
  <si>
    <t>1 - Marginal difference
2 - Moderate difference
3 - Significant difference</t>
  </si>
  <si>
    <t>1.2 Number of personnel impacted</t>
  </si>
  <si>
    <t xml:space="preserve">Number of users impacted by solution or process change </t>
  </si>
  <si>
    <t>How many users are impacted by this solution?</t>
  </si>
  <si>
    <t>1 – Limited number of users
2 – Moderate number of users 
3 – Significant number of users (Enterprise)</t>
  </si>
  <si>
    <t>1.3 Value to the enterprise</t>
  </si>
  <si>
    <t>The value provided to the overall mission and vision of the enterprise</t>
  </si>
  <si>
    <t>What enterprise value does this provide?</t>
  </si>
  <si>
    <t>1 – Limited value to enterprise
2 – Moderate value to enterprise
3 – Significant value to enterprise</t>
  </si>
  <si>
    <t>1.4 Relative value to the category</t>
  </si>
  <si>
    <t>The overall assessed impact toward improving the category</t>
  </si>
  <si>
    <t>How much will this improve performance within this category?</t>
  </si>
  <si>
    <t>1 – Limited improvement
2 – Moderate improvement
3 – Significant improvement</t>
  </si>
  <si>
    <t>2. Ease of Execution</t>
  </si>
  <si>
    <t>2.1 Timeframe</t>
  </si>
  <si>
    <t xml:space="preserve">The duration to implement the project/solution. This does not include requirements gathering, solution selection, or procurement. </t>
  </si>
  <si>
    <t>How long will it take to implement the solution?</t>
  </si>
  <si>
    <t>1 – More than 18 months
2 – Between 6 and 18 months
3 – Less than 6 months</t>
  </si>
  <si>
    <t>2.2 Complexity of solution</t>
  </si>
  <si>
    <t>Determines the relative complexity in execution and need for other stakeholders/teams support</t>
  </si>
  <si>
    <t>What is the complexity in delivering the ultimate outcome?</t>
  </si>
  <si>
    <t>1 – Complex to implement with multiple stakeholders and teams support
2 – Some complexity with a few other stakeholders/teams contribution 
3 – Relatively simple</t>
  </si>
  <si>
    <t xml:space="preserve">2.3 Understanding of all available options </t>
  </si>
  <si>
    <t>Resource/program availability to positively enact change</t>
  </si>
  <si>
    <t>Are solutions known/available to address the problem?</t>
  </si>
  <si>
    <t>1 - No known solutions 
2 - Solution is known, but not easy to execute
3 - Solution is known and resources are available to begin tackling immediately</t>
  </si>
  <si>
    <t>Prioritization Matrix Ratings</t>
  </si>
  <si>
    <t>Category</t>
  </si>
  <si>
    <t>Opportunity</t>
  </si>
  <si>
    <t>Criteria 
1.1
(Gap)</t>
  </si>
  <si>
    <t>Criteria 
1.2
(Impact)</t>
  </si>
  <si>
    <t>Criteria 
1.3 
(Value)</t>
  </si>
  <si>
    <t>Criteria 
1.4 
(Execution)</t>
  </si>
  <si>
    <t>Criteria 1 score</t>
  </si>
  <si>
    <t>Criteria 
2.1
(Time)</t>
  </si>
  <si>
    <t>Criteria 
2.2
(Compx)</t>
  </si>
  <si>
    <t>Criteria 
2.3
(Resource)</t>
  </si>
  <si>
    <t>Criteria 2 score</t>
  </si>
  <si>
    <t>Average of Criteria 1 Score</t>
  </si>
  <si>
    <t xml:space="preserve">Average of Criteria 2 Score </t>
  </si>
  <si>
    <t>Category 1</t>
  </si>
  <si>
    <t>Task</t>
  </si>
  <si>
    <t>Category 2</t>
  </si>
  <si>
    <t>Category 3</t>
  </si>
  <si>
    <t>Category 4</t>
  </si>
  <si>
    <t>Category 5</t>
  </si>
  <si>
    <t>Category 6</t>
  </si>
  <si>
    <t>Legend</t>
  </si>
  <si>
    <t>Criteria 2 -                         Ease of Execution</t>
  </si>
  <si>
    <t>Criteria 1 - Business/Enterprise Need</t>
  </si>
  <si>
    <t xml:space="preserve">Number of Tasks </t>
  </si>
  <si>
    <t>Guidance</t>
  </si>
  <si>
    <t>Consult Command Fitness Leader</t>
  </si>
  <si>
    <t>Find Navy and non-Navy online resources</t>
  </si>
  <si>
    <t>Financial Planning</t>
  </si>
  <si>
    <t>Work out with a knowledgeable friend</t>
  </si>
  <si>
    <t>Equipment Access</t>
  </si>
  <si>
    <t>Hire a running coach</t>
  </si>
  <si>
    <t>Hire a sports physiologist</t>
  </si>
  <si>
    <t>Research the cost of a gym membership</t>
  </si>
  <si>
    <t>Research the cost of a treadmill</t>
  </si>
  <si>
    <t>Identify those things in current budget you can live without</t>
  </si>
  <si>
    <t>Try using a treadmill at a local gym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</si>
</sst>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0"/>
      <name val="Cambria"/>
      <family val="1"/>
    </font>
    <font>
      <sz val="11"/>
      <name val="Cambria"/>
      <family val="1"/>
    </font>
    <font>
      <b/>
      <sz val="18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</font>
    <font>
      <sz val="11"/>
      <color rgb="FF000000"/>
      <name val="Cambria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vertical="center" wrapText="1"/>
    </xf>
    <xf numFmtId="0" fontId="2" fillId="0" borderId="0" xfId="0" applyFont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9" fillId="3" borderId="2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164" fontId="10" fillId="0" borderId="2" xfId="0" applyNumberFormat="1" applyFont="1" applyBorder="1" applyAlignment="1">
      <alignment horizontal="left" vertical="center"/>
    </xf>
    <xf numFmtId="164" fontId="11" fillId="4" borderId="2" xfId="0" applyNumberFormat="1" applyFont="1" applyFill="1" applyBorder="1" applyAlignment="1">
      <alignment horizontal="left" vertical="center"/>
    </xf>
    <xf numFmtId="164" fontId="7" fillId="4" borderId="2" xfId="0" applyNumberFormat="1" applyFont="1" applyFill="1" applyBorder="1" applyAlignment="1">
      <alignment horizontal="left" vertical="center"/>
    </xf>
    <xf numFmtId="0" fontId="0" fillId="0" borderId="23" xfId="0" applyBorder="1"/>
    <xf numFmtId="164" fontId="0" fillId="0" borderId="2" xfId="0" applyNumberFormat="1" applyBorder="1"/>
    <xf numFmtId="164" fontId="0" fillId="0" borderId="20" xfId="0" applyNumberFormat="1" applyBorder="1"/>
    <xf numFmtId="0" fontId="0" fillId="0" borderId="24" xfId="0" applyBorder="1"/>
    <xf numFmtId="164" fontId="0" fillId="0" borderId="21" xfId="0" applyNumberFormat="1" applyBorder="1"/>
    <xf numFmtId="164" fontId="0" fillId="0" borderId="22" xfId="0" applyNumberFormat="1" applyBorder="1"/>
    <xf numFmtId="164" fontId="2" fillId="0" borderId="0" xfId="0" applyNumberFormat="1" applyFont="1"/>
    <xf numFmtId="164" fontId="2" fillId="0" borderId="15" xfId="0" applyNumberFormat="1" applyFont="1" applyBorder="1"/>
    <xf numFmtId="0" fontId="2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0" xfId="0" applyProtection="1">
      <protection locked="0"/>
    </xf>
    <xf numFmtId="164" fontId="10" fillId="0" borderId="2" xfId="0" applyNumberFormat="1" applyFont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2" fillId="7" borderId="12" xfId="0" applyFont="1" applyFill="1" applyBorder="1"/>
    <xf numFmtId="0" fontId="2" fillId="8" borderId="12" xfId="0" applyFont="1" applyFill="1" applyBorder="1"/>
    <xf numFmtId="0" fontId="0" fillId="9" borderId="14" xfId="0" applyFill="1" applyBorder="1"/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800">
                <a:latin typeface="Cambria" panose="02040503050406030204" pitchFamily="18" charset="0"/>
                <a:ea typeface="Cambria" panose="02040503050406030204" pitchFamily="18" charset="0"/>
              </a:rPr>
              <a:t>Prioritization Matrix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'P. Matrix'!$E$3</c:f>
              <c:strCache>
                <c:ptCount val="1"/>
                <c:pt idx="0">
                  <c:v>Criteria 1 - Business/Enterprise Need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4D-400F-BD0E-DB9DCB3327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4D-400F-BD0E-DB9DCB3327A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4D-400F-BD0E-DB9DCB3327AC}"/>
              </c:ext>
            </c:extLst>
          </c:dPt>
          <c:xVal>
            <c:numRef>
              <c:f>'P. Matrix'!$D$4:$D$9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'P. Matrix'!$E$4:$E$9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bubbleSize>
            <c:numRef>
              <c:f>'P. Matrix'!$F$4:$F$9</c:f>
              <c:numCache>
                <c:formatCode>General</c:formatCode>
                <c:ptCount val="6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14D-400F-BD0E-DB9DCB33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37048640"/>
        <c:axId val="837047000"/>
      </c:bubbleChart>
      <c:valAx>
        <c:axId val="837048640"/>
        <c:scaling>
          <c:orientation val="minMax"/>
          <c:max val="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 sz="1400">
                    <a:latin typeface="Cambria" panose="02040503050406030204" pitchFamily="18" charset="0"/>
                    <a:ea typeface="Cambria" panose="02040503050406030204" pitchFamily="18" charset="0"/>
                  </a:rPr>
                  <a:t>Ease of Execution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837047000"/>
        <c:crosses val="autoZero"/>
        <c:crossBetween val="midCat"/>
        <c:majorUnit val="1"/>
        <c:minorUnit val="0.5"/>
      </c:valAx>
      <c:valAx>
        <c:axId val="8370470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 sz="1400">
                    <a:latin typeface="Cambria" panose="02040503050406030204" pitchFamily="18" charset="0"/>
                    <a:ea typeface="Cambria" panose="02040503050406030204" pitchFamily="18" charset="0"/>
                  </a:rPr>
                  <a:t>Enterprise Need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837048640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US" sz="1800">
                <a:latin typeface="Cambria" panose="02040503050406030204" pitchFamily="18" charset="0"/>
                <a:ea typeface="Cambria" panose="02040503050406030204" pitchFamily="18" charset="0"/>
              </a:rPr>
              <a:t>Prioritization Matrix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'P. Matrix Example'!$E$3</c:f>
              <c:strCache>
                <c:ptCount val="1"/>
                <c:pt idx="0">
                  <c:v>Criteria 1 - Business/Enterprise Need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F-4841-9304-41F63103331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8F-4841-9304-41F63103331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8F-4841-9304-41F631033313}"/>
              </c:ext>
            </c:extLst>
          </c:dPt>
          <c:xVal>
            <c:numRef>
              <c:f>'P. Matrix Example'!$D$4:$D$6</c:f>
              <c:numCache>
                <c:formatCode>0.0</c:formatCode>
                <c:ptCount val="3"/>
                <c:pt idx="0">
                  <c:v>2.0666666666666664</c:v>
                </c:pt>
                <c:pt idx="1">
                  <c:v>2.7777777777777781</c:v>
                </c:pt>
                <c:pt idx="2">
                  <c:v>2</c:v>
                </c:pt>
              </c:numCache>
            </c:numRef>
          </c:xVal>
          <c:yVal>
            <c:numRef>
              <c:f>'P. Matrix Example'!$E$4:$E$6</c:f>
              <c:numCache>
                <c:formatCode>0.0</c:formatCode>
                <c:ptCount val="3"/>
                <c:pt idx="0">
                  <c:v>2.25</c:v>
                </c:pt>
                <c:pt idx="1">
                  <c:v>1.5</c:v>
                </c:pt>
                <c:pt idx="2">
                  <c:v>2.25</c:v>
                </c:pt>
              </c:numCache>
            </c:numRef>
          </c:yVal>
          <c:bubbleSize>
            <c:numRef>
              <c:f>'P. Matrix Example'!$F$4:$F$6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138F-4841-9304-41F63103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37048640"/>
        <c:axId val="837047000"/>
      </c:bubbleChart>
      <c:valAx>
        <c:axId val="837048640"/>
        <c:scaling>
          <c:orientation val="minMax"/>
          <c:max val="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 sz="1400">
                    <a:latin typeface="Cambria" panose="02040503050406030204" pitchFamily="18" charset="0"/>
                    <a:ea typeface="Cambria" panose="02040503050406030204" pitchFamily="18" charset="0"/>
                  </a:rPr>
                  <a:t>Ease of Execution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837047000"/>
        <c:crosses val="autoZero"/>
        <c:crossBetween val="midCat"/>
        <c:majorUnit val="1"/>
        <c:minorUnit val="0.5"/>
      </c:valAx>
      <c:valAx>
        <c:axId val="8370470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en-US" sz="1400">
                    <a:latin typeface="Cambria" panose="02040503050406030204" pitchFamily="18" charset="0"/>
                    <a:ea typeface="Cambria" panose="02040503050406030204" pitchFamily="18" charset="0"/>
                  </a:rPr>
                  <a:t>Enterprise Need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837048640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581906</xdr:colOff>
      <xdr:row>1</xdr:row>
      <xdr:rowOff>147989</xdr:rowOff>
    </xdr:from>
    <xdr:to>
      <xdr:col>16</xdr:col>
      <xdr:colOff>263525</xdr:colOff>
      <xdr:row>21</xdr:row>
      <xdr:rowOff>49212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581906</xdr:colOff>
      <xdr:row>1</xdr:row>
      <xdr:rowOff>147989</xdr:rowOff>
    </xdr:from>
    <xdr:to>
      <xdr:col>16</xdr:col>
      <xdr:colOff>263525</xdr:colOff>
      <xdr:row>21</xdr:row>
      <xdr:rowOff>49212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3"/>
  <sheetViews>
    <sheetView showGridLines="0" workbookViewId="0"/>
  </sheetViews>
  <sheetFormatPr defaultRowHeight="15" x14ac:dyDescent="0.25"/>
  <cols>
    <col min="1" max="1" width="1.85546875" customWidth="1"/>
  </cols>
  <sheetData>
    <row r="1" spans="2:12" ht="8.1" customHeight="1" thickBot="1" x14ac:dyDescent="0.3"/>
    <row r="2" spans="2:12" ht="22.5" customHeight="1" thickBot="1" x14ac:dyDescent="0.3">
      <c r="B2" s="5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1"/>
    </row>
    <row r="3" spans="2:12" ht="14.45" customHeight="1" x14ac:dyDescent="0.25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2:12" x14ac:dyDescent="0.25">
      <c r="B4" s="65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2:12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2:12" x14ac:dyDescent="0.25">
      <c r="B6" s="65"/>
      <c r="C6" s="66"/>
      <c r="D6" s="66"/>
      <c r="E6" s="66"/>
      <c r="F6" s="66"/>
      <c r="G6" s="66"/>
      <c r="H6" s="66"/>
      <c r="I6" s="66"/>
      <c r="J6" s="66"/>
      <c r="K6" s="66"/>
      <c r="L6" s="67"/>
    </row>
    <row r="7" spans="2:12" x14ac:dyDescent="0.25">
      <c r="B7" s="65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2:12" x14ac:dyDescent="0.25">
      <c r="B8" s="65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2:12" x14ac:dyDescent="0.25">
      <c r="B9" s="65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2:12" x14ac:dyDescent="0.25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7"/>
    </row>
    <row r="11" spans="2:12" x14ac:dyDescent="0.2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2:12" x14ac:dyDescent="0.25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7"/>
    </row>
    <row r="13" spans="2:12" ht="15.75" thickBot="1" x14ac:dyDescent="0.3"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70"/>
    </row>
  </sheetData>
  <mergeCells count="2">
    <mergeCell ref="B2:L2"/>
    <mergeCell ref="B3:L13"/>
  </mergeCells>
  <pageMargins left="0.7" right="0.7" top="0.75" bottom="0.75" header="0.3" footer="0.3"/>
  <pageSetup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4"/>
  <sheetViews>
    <sheetView showGridLines="0" tabSelected="1" zoomScale="90" zoomScaleNormal="90" workbookViewId="0"/>
  </sheetViews>
  <sheetFormatPr defaultRowHeight="15" x14ac:dyDescent="0.25"/>
  <cols>
    <col min="2" max="2" width="32.42578125" style="14" customWidth="1"/>
    <col min="3" max="3" width="36.85546875" style="14" customWidth="1"/>
    <col min="4" max="4" width="30.85546875" style="14" customWidth="1"/>
    <col min="5" max="5" width="45.140625" style="14" customWidth="1"/>
  </cols>
  <sheetData>
    <row r="1" spans="2:5" ht="15.75" thickBot="1" x14ac:dyDescent="0.3"/>
    <row r="2" spans="2:5" ht="33" customHeight="1" thickBot="1" x14ac:dyDescent="0.3">
      <c r="B2" s="23" t="s">
        <v>2</v>
      </c>
      <c r="C2" s="24" t="s">
        <v>3</v>
      </c>
      <c r="D2" s="24" t="s">
        <v>4</v>
      </c>
      <c r="E2" s="25" t="s">
        <v>5</v>
      </c>
    </row>
    <row r="3" spans="2:5" x14ac:dyDescent="0.25">
      <c r="B3" s="1" t="s">
        <v>6</v>
      </c>
      <c r="C3" s="2"/>
      <c r="D3" s="2"/>
      <c r="E3" s="3"/>
    </row>
    <row r="4" spans="2:5" ht="47.45" customHeight="1" x14ac:dyDescent="0.25">
      <c r="B4" s="4" t="s">
        <v>7</v>
      </c>
      <c r="C4" s="5" t="s">
        <v>8</v>
      </c>
      <c r="D4" s="5" t="s">
        <v>9</v>
      </c>
      <c r="E4" s="6" t="s">
        <v>10</v>
      </c>
    </row>
    <row r="5" spans="2:5" ht="54" customHeight="1" x14ac:dyDescent="0.25">
      <c r="B5" s="4" t="s">
        <v>11</v>
      </c>
      <c r="C5" s="5" t="s">
        <v>12</v>
      </c>
      <c r="D5" s="5" t="s">
        <v>13</v>
      </c>
      <c r="E5" s="6" t="s">
        <v>14</v>
      </c>
    </row>
    <row r="6" spans="2:5" ht="48.6" customHeight="1" x14ac:dyDescent="0.25">
      <c r="B6" s="4" t="s">
        <v>15</v>
      </c>
      <c r="C6" s="5" t="s">
        <v>16</v>
      </c>
      <c r="D6" s="5" t="s">
        <v>17</v>
      </c>
      <c r="E6" s="6" t="s">
        <v>18</v>
      </c>
    </row>
    <row r="7" spans="2:5" ht="53.1" customHeight="1" thickBot="1" x14ac:dyDescent="0.3">
      <c r="B7" s="7" t="s">
        <v>19</v>
      </c>
      <c r="C7" s="8" t="s">
        <v>20</v>
      </c>
      <c r="D7" s="8" t="s">
        <v>21</v>
      </c>
      <c r="E7" s="9" t="s">
        <v>22</v>
      </c>
    </row>
    <row r="8" spans="2:5" x14ac:dyDescent="0.25">
      <c r="B8" s="10" t="s">
        <v>23</v>
      </c>
      <c r="C8" s="2"/>
      <c r="D8" s="2"/>
      <c r="E8" s="3"/>
    </row>
    <row r="9" spans="2:5" ht="59.45" customHeight="1" x14ac:dyDescent="0.25">
      <c r="B9" s="4" t="s">
        <v>24</v>
      </c>
      <c r="C9" s="11" t="s">
        <v>25</v>
      </c>
      <c r="D9" s="11" t="s">
        <v>26</v>
      </c>
      <c r="E9" s="6" t="s">
        <v>27</v>
      </c>
    </row>
    <row r="10" spans="2:5" ht="74.45" customHeight="1" x14ac:dyDescent="0.25">
      <c r="B10" s="4" t="s">
        <v>28</v>
      </c>
      <c r="C10" s="5" t="s">
        <v>29</v>
      </c>
      <c r="D10" s="5" t="s">
        <v>30</v>
      </c>
      <c r="E10" s="12" t="s">
        <v>31</v>
      </c>
    </row>
    <row r="11" spans="2:5" ht="60.95" customHeight="1" thickBot="1" x14ac:dyDescent="0.3">
      <c r="B11" s="7" t="s">
        <v>32</v>
      </c>
      <c r="C11" s="8" t="s">
        <v>33</v>
      </c>
      <c r="D11" s="8" t="s">
        <v>34</v>
      </c>
      <c r="E11" s="13" t="s">
        <v>35</v>
      </c>
    </row>
    <row r="12" spans="2:5" ht="32.1" customHeight="1" x14ac:dyDescent="0.25"/>
    <row r="13" spans="2:5" ht="32.1" customHeight="1" x14ac:dyDescent="0.25"/>
    <row r="14" spans="2:5" ht="32.1" customHeight="1" x14ac:dyDescent="0.25"/>
    <row r="15" spans="2:5" ht="32.1" customHeight="1" x14ac:dyDescent="0.25"/>
    <row r="16" spans="2:5" ht="32.1" customHeight="1" x14ac:dyDescent="0.25"/>
    <row r="17" ht="32.1" customHeight="1" x14ac:dyDescent="0.25"/>
    <row r="18" ht="32.1" customHeight="1" x14ac:dyDescent="0.25"/>
    <row r="19" ht="32.1" customHeight="1" x14ac:dyDescent="0.25"/>
    <row r="20" ht="32.1" customHeight="1" x14ac:dyDescent="0.25"/>
    <row r="21" ht="32.1" customHeight="1" x14ac:dyDescent="0.25"/>
    <row r="22" ht="32.1" customHeight="1" x14ac:dyDescent="0.25"/>
    <row r="23" ht="32.1" customHeight="1" x14ac:dyDescent="0.25"/>
    <row r="24" ht="32.1" customHeight="1" x14ac:dyDescent="0.25"/>
    <row r="25" ht="32.1" customHeight="1" x14ac:dyDescent="0.25"/>
    <row r="26" ht="32.1" customHeight="1" x14ac:dyDescent="0.25"/>
    <row r="27" ht="32.1" customHeight="1" x14ac:dyDescent="0.25"/>
    <row r="28" ht="32.1" customHeight="1" x14ac:dyDescent="0.25"/>
    <row r="29" ht="32.1" customHeight="1" x14ac:dyDescent="0.25"/>
    <row r="30" ht="32.1" customHeight="1" x14ac:dyDescent="0.25"/>
    <row r="31" ht="32.1" customHeight="1" x14ac:dyDescent="0.25"/>
    <row r="32" ht="32.1" customHeight="1" x14ac:dyDescent="0.25"/>
    <row r="33" ht="32.1" customHeight="1" x14ac:dyDescent="0.25"/>
    <row r="34" ht="32.1" customHeight="1" x14ac:dyDescent="0.25"/>
  </sheetData>
  <pageMargins left="0.7" right="0.7" top="0.75" bottom="0.75" header="0.3" footer="0.3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zoomScale="90" zoomScaleNormal="90" zoomScaleSheetLayoutView="50" workbookViewId="0">
      <selection activeCell="L1" sqref="L1"/>
    </sheetView>
  </sheetViews>
  <sheetFormatPr defaultColWidth="8.7109375" defaultRowHeight="14.25" x14ac:dyDescent="0.2"/>
  <cols>
    <col min="1" max="1" width="15.5703125" style="17" customWidth="1"/>
    <col min="2" max="2" width="16.42578125" style="17" customWidth="1"/>
    <col min="3" max="5" width="8.7109375" style="17"/>
    <col min="6" max="6" width="10.85546875" style="17" customWidth="1"/>
    <col min="7" max="9" width="8.7109375" style="17"/>
    <col min="10" max="10" width="9.5703125" style="17" customWidth="1"/>
    <col min="11" max="11" width="8.7109375" style="17"/>
    <col min="12" max="12" width="5.140625" style="17" customWidth="1"/>
    <col min="13" max="13" width="13.5703125" style="17" bestFit="1" customWidth="1"/>
    <col min="14" max="14" width="17" style="17" customWidth="1"/>
    <col min="15" max="15" width="18" style="17" customWidth="1"/>
    <col min="16" max="16384" width="8.7109375" style="17"/>
  </cols>
  <sheetData>
    <row r="1" spans="1:15" ht="39" customHeight="1" thickBot="1" x14ac:dyDescent="0.3">
      <c r="A1" s="71" t="s">
        <v>36</v>
      </c>
      <c r="B1" s="71"/>
      <c r="C1" s="71"/>
      <c r="D1" s="71"/>
      <c r="E1" s="26"/>
      <c r="F1" s="26"/>
      <c r="G1" s="27"/>
      <c r="H1" s="26"/>
      <c r="I1" s="26"/>
      <c r="J1" s="26"/>
      <c r="K1" s="27"/>
      <c r="L1"/>
      <c r="M1"/>
      <c r="N1"/>
      <c r="O1"/>
    </row>
    <row r="2" spans="1:15" ht="47.1" customHeight="1" x14ac:dyDescent="0.25">
      <c r="A2" s="28" t="s">
        <v>37</v>
      </c>
      <c r="B2" s="28" t="s">
        <v>38</v>
      </c>
      <c r="C2" s="28" t="s">
        <v>39</v>
      </c>
      <c r="D2" s="28" t="s">
        <v>40</v>
      </c>
      <c r="E2" s="28" t="s">
        <v>41</v>
      </c>
      <c r="F2" s="28" t="s">
        <v>42</v>
      </c>
      <c r="G2" s="28" t="s">
        <v>43</v>
      </c>
      <c r="H2" s="28" t="s">
        <v>44</v>
      </c>
      <c r="I2" s="28" t="s">
        <v>45</v>
      </c>
      <c r="J2" s="28" t="s">
        <v>46</v>
      </c>
      <c r="K2" s="28" t="s">
        <v>47</v>
      </c>
      <c r="L2"/>
      <c r="M2" s="16" t="s">
        <v>37</v>
      </c>
      <c r="N2" s="29" t="s">
        <v>48</v>
      </c>
      <c r="O2" s="30" t="s">
        <v>49</v>
      </c>
    </row>
    <row r="3" spans="1:15" ht="15" x14ac:dyDescent="0.25">
      <c r="A3" s="31" t="s">
        <v>50</v>
      </c>
      <c r="B3" s="32" t="s">
        <v>51</v>
      </c>
      <c r="C3" s="33">
        <v>0</v>
      </c>
      <c r="D3" s="33">
        <v>0</v>
      </c>
      <c r="E3" s="33">
        <v>0</v>
      </c>
      <c r="F3" s="33">
        <v>0</v>
      </c>
      <c r="G3" s="34">
        <f>(C3+D3+E3+F3)/4</f>
        <v>0</v>
      </c>
      <c r="H3" s="33">
        <v>0</v>
      </c>
      <c r="I3" s="33">
        <v>0</v>
      </c>
      <c r="J3" s="33">
        <v>0</v>
      </c>
      <c r="K3" s="35">
        <f>(H3+I3+J3)/3</f>
        <v>0</v>
      </c>
      <c r="L3"/>
      <c r="M3" s="36" t="s">
        <v>50</v>
      </c>
      <c r="N3" s="37">
        <f>AVERAGEIF($A$3:$A$1048576,M3,$G$3:$G$1048576)</f>
        <v>0</v>
      </c>
      <c r="O3" s="38">
        <f t="shared" ref="O3:O4" si="0">AVERAGEIF($A$3:$A$1048576, M3, $K$3:$K$1048576)</f>
        <v>0</v>
      </c>
    </row>
    <row r="4" spans="1:15" ht="15" x14ac:dyDescent="0.25">
      <c r="A4" s="31" t="s">
        <v>50</v>
      </c>
      <c r="B4" s="32" t="s">
        <v>51</v>
      </c>
      <c r="C4" s="33">
        <v>0</v>
      </c>
      <c r="D4" s="33">
        <v>0</v>
      </c>
      <c r="E4" s="33">
        <v>0</v>
      </c>
      <c r="F4" s="33">
        <v>0</v>
      </c>
      <c r="G4" s="34">
        <f>(C4+D4+E4+F4)/4</f>
        <v>0</v>
      </c>
      <c r="H4" s="33">
        <v>0</v>
      </c>
      <c r="I4" s="33">
        <v>0</v>
      </c>
      <c r="J4" s="33">
        <v>0</v>
      </c>
      <c r="K4" s="35">
        <f t="shared" ref="K4:K23" si="1">(H4+I4+J4)/3</f>
        <v>0</v>
      </c>
      <c r="L4"/>
      <c r="M4" s="36" t="s">
        <v>52</v>
      </c>
      <c r="N4" s="37">
        <f t="shared" ref="N4:N8" si="2">AVERAGEIF($A$3:$A$1048576,M4,$G$3:$G$1048576)</f>
        <v>0</v>
      </c>
      <c r="O4" s="38">
        <f t="shared" si="0"/>
        <v>0</v>
      </c>
    </row>
    <row r="5" spans="1:15" ht="15" x14ac:dyDescent="0.25">
      <c r="A5" s="31" t="s">
        <v>50</v>
      </c>
      <c r="B5" s="32" t="s">
        <v>51</v>
      </c>
      <c r="C5" s="33">
        <v>0</v>
      </c>
      <c r="D5" s="33">
        <v>0</v>
      </c>
      <c r="E5" s="33">
        <v>0</v>
      </c>
      <c r="F5" s="33">
        <v>0</v>
      </c>
      <c r="G5" s="34">
        <f>(C5+D5+E5+F5)/4</f>
        <v>0</v>
      </c>
      <c r="H5" s="33">
        <v>0</v>
      </c>
      <c r="I5" s="33">
        <v>0</v>
      </c>
      <c r="J5" s="33">
        <v>0</v>
      </c>
      <c r="K5" s="35">
        <f t="shared" si="1"/>
        <v>0</v>
      </c>
      <c r="L5"/>
      <c r="M5" s="36" t="s">
        <v>53</v>
      </c>
      <c r="N5" s="37">
        <f t="shared" si="2"/>
        <v>0</v>
      </c>
      <c r="O5" s="38">
        <f>AVERAGEIF($A$3:$A$1048576, M5, $K$3:$K$1048576)</f>
        <v>0</v>
      </c>
    </row>
    <row r="6" spans="1:15" ht="15" x14ac:dyDescent="0.25">
      <c r="A6" s="31" t="s">
        <v>50</v>
      </c>
      <c r="B6" s="32" t="s">
        <v>51</v>
      </c>
      <c r="C6" s="33">
        <v>0</v>
      </c>
      <c r="D6" s="33">
        <v>0</v>
      </c>
      <c r="E6" s="33">
        <v>0</v>
      </c>
      <c r="F6" s="33">
        <v>0</v>
      </c>
      <c r="G6" s="34">
        <f t="shared" ref="G6:G23" si="3">(C6+D6+E6+F6)/4</f>
        <v>0</v>
      </c>
      <c r="H6" s="33">
        <v>0</v>
      </c>
      <c r="I6" s="33">
        <v>0</v>
      </c>
      <c r="J6" s="33">
        <v>0</v>
      </c>
      <c r="K6" s="35">
        <f t="shared" si="1"/>
        <v>0</v>
      </c>
      <c r="L6"/>
      <c r="M6" s="36" t="s">
        <v>54</v>
      </c>
      <c r="N6" s="37">
        <f t="shared" si="2"/>
        <v>0</v>
      </c>
      <c r="O6" s="38">
        <f>AVERAGEIF($A$3:$A$1048576, M6, $K$3:$K$1048576)</f>
        <v>0</v>
      </c>
    </row>
    <row r="7" spans="1:15" ht="15" x14ac:dyDescent="0.25">
      <c r="A7" s="31" t="s">
        <v>50</v>
      </c>
      <c r="B7" s="32" t="s">
        <v>51</v>
      </c>
      <c r="C7" s="33">
        <v>0</v>
      </c>
      <c r="D7" s="33">
        <v>0</v>
      </c>
      <c r="E7" s="33">
        <v>0</v>
      </c>
      <c r="F7" s="33">
        <v>0</v>
      </c>
      <c r="G7" s="34">
        <f t="shared" si="3"/>
        <v>0</v>
      </c>
      <c r="H7" s="33">
        <v>0</v>
      </c>
      <c r="I7" s="33">
        <v>0</v>
      </c>
      <c r="J7" s="33">
        <v>0</v>
      </c>
      <c r="K7" s="35">
        <f t="shared" si="1"/>
        <v>0</v>
      </c>
      <c r="L7"/>
      <c r="M7" s="36" t="s">
        <v>55</v>
      </c>
      <c r="N7" s="37">
        <f t="shared" si="2"/>
        <v>0</v>
      </c>
      <c r="O7" s="38">
        <f>AVERAGEIF($A$3:$A$1048576, M7, $K$3:$K$1048576)</f>
        <v>0</v>
      </c>
    </row>
    <row r="8" spans="1:15" ht="15.75" thickBot="1" x14ac:dyDescent="0.3">
      <c r="A8" s="31" t="s">
        <v>50</v>
      </c>
      <c r="B8" s="32" t="s">
        <v>51</v>
      </c>
      <c r="C8" s="33">
        <v>0</v>
      </c>
      <c r="D8" s="33">
        <v>0</v>
      </c>
      <c r="E8" s="33">
        <v>0</v>
      </c>
      <c r="F8" s="33">
        <v>0</v>
      </c>
      <c r="G8" s="34">
        <f t="shared" si="3"/>
        <v>0</v>
      </c>
      <c r="H8" s="33">
        <v>0</v>
      </c>
      <c r="I8" s="33">
        <v>0</v>
      </c>
      <c r="J8" s="33">
        <v>0</v>
      </c>
      <c r="K8" s="35">
        <f t="shared" si="1"/>
        <v>0</v>
      </c>
      <c r="L8"/>
      <c r="M8" s="39" t="s">
        <v>56</v>
      </c>
      <c r="N8" s="40">
        <f t="shared" si="2"/>
        <v>0</v>
      </c>
      <c r="O8" s="41">
        <f>AVERAGEIF($A$3:$A$1048576, M8, $K$3:$K$1048576)</f>
        <v>0</v>
      </c>
    </row>
    <row r="9" spans="1:15" ht="15" x14ac:dyDescent="0.25">
      <c r="A9" s="31" t="s">
        <v>50</v>
      </c>
      <c r="B9" s="32" t="s">
        <v>51</v>
      </c>
      <c r="C9" s="33">
        <v>0</v>
      </c>
      <c r="D9" s="33">
        <v>0</v>
      </c>
      <c r="E9" s="33">
        <v>0</v>
      </c>
      <c r="F9" s="33">
        <v>0</v>
      </c>
      <c r="G9" s="34">
        <f t="shared" si="3"/>
        <v>0</v>
      </c>
      <c r="H9" s="33">
        <v>0</v>
      </c>
      <c r="I9" s="33">
        <v>0</v>
      </c>
      <c r="J9" s="33">
        <v>0</v>
      </c>
      <c r="K9" s="35">
        <f t="shared" si="1"/>
        <v>0</v>
      </c>
      <c r="L9"/>
      <c r="M9"/>
      <c r="N9"/>
      <c r="O9"/>
    </row>
    <row r="10" spans="1:15" ht="15" x14ac:dyDescent="0.25">
      <c r="A10" s="31" t="s">
        <v>52</v>
      </c>
      <c r="B10" s="32" t="s">
        <v>51</v>
      </c>
      <c r="C10" s="33">
        <v>0</v>
      </c>
      <c r="D10" s="33">
        <v>0</v>
      </c>
      <c r="E10" s="33">
        <v>0</v>
      </c>
      <c r="F10" s="33">
        <v>0</v>
      </c>
      <c r="G10" s="34">
        <f t="shared" si="3"/>
        <v>0</v>
      </c>
      <c r="H10" s="33">
        <v>0</v>
      </c>
      <c r="I10" s="33">
        <v>0</v>
      </c>
      <c r="J10" s="33">
        <v>0</v>
      </c>
      <c r="K10" s="35">
        <f t="shared" si="1"/>
        <v>0</v>
      </c>
      <c r="L10"/>
      <c r="M10"/>
      <c r="N10"/>
      <c r="O10"/>
    </row>
    <row r="11" spans="1:15" ht="15" x14ac:dyDescent="0.25">
      <c r="A11" s="31" t="s">
        <v>52</v>
      </c>
      <c r="B11" s="32" t="s">
        <v>51</v>
      </c>
      <c r="C11" s="33">
        <v>0</v>
      </c>
      <c r="D11" s="33">
        <v>0</v>
      </c>
      <c r="E11" s="33">
        <v>0</v>
      </c>
      <c r="F11" s="33">
        <v>0</v>
      </c>
      <c r="G11" s="34">
        <f t="shared" si="3"/>
        <v>0</v>
      </c>
      <c r="H11" s="33">
        <v>0</v>
      </c>
      <c r="I11" s="33">
        <v>0</v>
      </c>
      <c r="J11" s="33">
        <v>0</v>
      </c>
      <c r="K11" s="35">
        <f t="shared" si="1"/>
        <v>0</v>
      </c>
      <c r="L11"/>
      <c r="M11"/>
      <c r="N11"/>
      <c r="O11"/>
    </row>
    <row r="12" spans="1:15" ht="15" x14ac:dyDescent="0.25">
      <c r="A12" s="31" t="s">
        <v>52</v>
      </c>
      <c r="B12" s="32" t="s">
        <v>51</v>
      </c>
      <c r="C12" s="33">
        <v>0</v>
      </c>
      <c r="D12" s="33">
        <v>0</v>
      </c>
      <c r="E12" s="33">
        <v>0</v>
      </c>
      <c r="F12" s="33">
        <v>0</v>
      </c>
      <c r="G12" s="34">
        <f t="shared" si="3"/>
        <v>0</v>
      </c>
      <c r="H12" s="33">
        <v>0</v>
      </c>
      <c r="I12" s="33">
        <v>0</v>
      </c>
      <c r="J12" s="33">
        <v>0</v>
      </c>
      <c r="K12" s="35">
        <f t="shared" si="1"/>
        <v>0</v>
      </c>
      <c r="L12"/>
      <c r="M12" s="47"/>
      <c r="N12"/>
      <c r="O12"/>
    </row>
    <row r="13" spans="1:15" ht="15" x14ac:dyDescent="0.25">
      <c r="A13" s="31" t="s">
        <v>52</v>
      </c>
      <c r="B13" s="32" t="s">
        <v>51</v>
      </c>
      <c r="C13" s="33">
        <v>0</v>
      </c>
      <c r="D13" s="33">
        <v>0</v>
      </c>
      <c r="E13" s="33">
        <v>0</v>
      </c>
      <c r="F13" s="33">
        <v>0</v>
      </c>
      <c r="G13" s="34">
        <f t="shared" si="3"/>
        <v>0</v>
      </c>
      <c r="H13" s="33">
        <v>0</v>
      </c>
      <c r="I13" s="33">
        <v>0</v>
      </c>
      <c r="J13" s="33">
        <v>0</v>
      </c>
      <c r="K13" s="35">
        <f t="shared" si="1"/>
        <v>0</v>
      </c>
      <c r="L13"/>
      <c r="M13"/>
      <c r="N13"/>
      <c r="O13"/>
    </row>
    <row r="14" spans="1:15" ht="15" x14ac:dyDescent="0.25">
      <c r="A14" s="31" t="s">
        <v>52</v>
      </c>
      <c r="B14" s="32" t="s">
        <v>51</v>
      </c>
      <c r="C14" s="33">
        <v>0</v>
      </c>
      <c r="D14" s="33">
        <v>0</v>
      </c>
      <c r="E14" s="33">
        <v>0</v>
      </c>
      <c r="F14" s="33">
        <v>0</v>
      </c>
      <c r="G14" s="34">
        <f t="shared" si="3"/>
        <v>0</v>
      </c>
      <c r="H14" s="33">
        <v>0</v>
      </c>
      <c r="I14" s="33">
        <v>0</v>
      </c>
      <c r="J14" s="33">
        <v>0</v>
      </c>
      <c r="K14" s="35">
        <f t="shared" si="1"/>
        <v>0</v>
      </c>
      <c r="L14"/>
      <c r="M14"/>
      <c r="N14"/>
      <c r="O14"/>
    </row>
    <row r="15" spans="1:15" ht="15" x14ac:dyDescent="0.25">
      <c r="A15" s="31" t="s">
        <v>53</v>
      </c>
      <c r="B15" s="32" t="s">
        <v>51</v>
      </c>
      <c r="C15" s="33">
        <v>0</v>
      </c>
      <c r="D15" s="33">
        <v>0</v>
      </c>
      <c r="E15" s="33">
        <v>0</v>
      </c>
      <c r="F15" s="33">
        <v>0</v>
      </c>
      <c r="G15" s="34">
        <f t="shared" si="3"/>
        <v>0</v>
      </c>
      <c r="H15" s="33">
        <v>0</v>
      </c>
      <c r="I15" s="33">
        <v>0</v>
      </c>
      <c r="J15" s="33">
        <v>0</v>
      </c>
      <c r="K15" s="35">
        <f t="shared" si="1"/>
        <v>0</v>
      </c>
      <c r="L15"/>
      <c r="M15"/>
      <c r="N15"/>
      <c r="O15"/>
    </row>
    <row r="16" spans="1:15" ht="15" x14ac:dyDescent="0.25">
      <c r="A16" s="31" t="s">
        <v>53</v>
      </c>
      <c r="B16" s="32" t="s">
        <v>51</v>
      </c>
      <c r="C16" s="33">
        <v>0</v>
      </c>
      <c r="D16" s="33">
        <v>0</v>
      </c>
      <c r="E16" s="33">
        <v>0</v>
      </c>
      <c r="F16" s="33">
        <v>0</v>
      </c>
      <c r="G16" s="34">
        <f t="shared" si="3"/>
        <v>0</v>
      </c>
      <c r="H16" s="33">
        <v>0</v>
      </c>
      <c r="I16" s="33">
        <v>0</v>
      </c>
      <c r="J16" s="33">
        <v>0</v>
      </c>
      <c r="K16" s="35">
        <f t="shared" si="1"/>
        <v>0</v>
      </c>
      <c r="L16"/>
      <c r="M16"/>
      <c r="N16"/>
      <c r="O16"/>
    </row>
    <row r="17" spans="1:15" ht="15" x14ac:dyDescent="0.25">
      <c r="A17" s="31" t="s">
        <v>53</v>
      </c>
      <c r="B17" s="32" t="s">
        <v>51</v>
      </c>
      <c r="C17" s="33">
        <v>0</v>
      </c>
      <c r="D17" s="33">
        <v>0</v>
      </c>
      <c r="E17" s="33">
        <v>0</v>
      </c>
      <c r="F17" s="33">
        <v>0</v>
      </c>
      <c r="G17" s="34">
        <f t="shared" si="3"/>
        <v>0</v>
      </c>
      <c r="H17" s="33">
        <v>0</v>
      </c>
      <c r="I17" s="33">
        <v>0</v>
      </c>
      <c r="J17" s="33">
        <v>0</v>
      </c>
      <c r="K17" s="35">
        <f t="shared" si="1"/>
        <v>0</v>
      </c>
      <c r="L17"/>
      <c r="M17"/>
      <c r="N17"/>
      <c r="O17"/>
    </row>
    <row r="18" spans="1:15" ht="15" x14ac:dyDescent="0.25">
      <c r="A18" s="31" t="s">
        <v>53</v>
      </c>
      <c r="B18" s="32" t="s">
        <v>51</v>
      </c>
      <c r="C18" s="33">
        <v>0</v>
      </c>
      <c r="D18" s="33">
        <v>0</v>
      </c>
      <c r="E18" s="33">
        <v>0</v>
      </c>
      <c r="F18" s="33">
        <v>0</v>
      </c>
      <c r="G18" s="34">
        <f t="shared" si="3"/>
        <v>0</v>
      </c>
      <c r="H18" s="33">
        <v>0</v>
      </c>
      <c r="I18" s="33">
        <v>0</v>
      </c>
      <c r="J18" s="33">
        <v>0</v>
      </c>
      <c r="K18" s="35">
        <f t="shared" si="1"/>
        <v>0</v>
      </c>
      <c r="L18"/>
      <c r="M18"/>
      <c r="N18"/>
      <c r="O18"/>
    </row>
    <row r="19" spans="1:15" ht="15" x14ac:dyDescent="0.25">
      <c r="A19" s="31" t="s">
        <v>54</v>
      </c>
      <c r="B19" s="32" t="s">
        <v>51</v>
      </c>
      <c r="C19" s="33">
        <v>0</v>
      </c>
      <c r="D19" s="33">
        <v>0</v>
      </c>
      <c r="E19" s="33">
        <v>0</v>
      </c>
      <c r="F19" s="33">
        <v>0</v>
      </c>
      <c r="G19" s="34">
        <f t="shared" si="3"/>
        <v>0</v>
      </c>
      <c r="H19" s="33">
        <v>0</v>
      </c>
      <c r="I19" s="33">
        <v>0</v>
      </c>
      <c r="J19" s="33">
        <v>0</v>
      </c>
      <c r="K19" s="35">
        <f t="shared" si="1"/>
        <v>0</v>
      </c>
      <c r="L19"/>
      <c r="M19"/>
      <c r="N19"/>
      <c r="O19"/>
    </row>
    <row r="20" spans="1:15" ht="15" x14ac:dyDescent="0.25">
      <c r="A20" s="31" t="s">
        <v>54</v>
      </c>
      <c r="B20" s="32" t="s">
        <v>51</v>
      </c>
      <c r="C20" s="33">
        <v>0</v>
      </c>
      <c r="D20" s="33">
        <v>0</v>
      </c>
      <c r="E20" s="33">
        <v>0</v>
      </c>
      <c r="F20" s="33">
        <v>0</v>
      </c>
      <c r="G20" s="34">
        <f t="shared" si="3"/>
        <v>0</v>
      </c>
      <c r="H20" s="33">
        <v>0</v>
      </c>
      <c r="I20" s="33">
        <v>0</v>
      </c>
      <c r="J20" s="33">
        <v>0</v>
      </c>
      <c r="K20" s="35">
        <f t="shared" si="1"/>
        <v>0</v>
      </c>
      <c r="L20"/>
      <c r="M20"/>
      <c r="N20"/>
      <c r="O20"/>
    </row>
    <row r="21" spans="1:15" ht="15" x14ac:dyDescent="0.25">
      <c r="A21" s="31" t="s">
        <v>55</v>
      </c>
      <c r="B21" s="32" t="s">
        <v>51</v>
      </c>
      <c r="C21" s="33">
        <v>0</v>
      </c>
      <c r="D21" s="33">
        <v>0</v>
      </c>
      <c r="E21" s="33">
        <v>0</v>
      </c>
      <c r="F21" s="33">
        <v>0</v>
      </c>
      <c r="G21" s="34">
        <f t="shared" si="3"/>
        <v>0</v>
      </c>
      <c r="H21" s="33">
        <v>0</v>
      </c>
      <c r="I21" s="33">
        <v>0</v>
      </c>
      <c r="J21" s="33">
        <v>0</v>
      </c>
      <c r="K21" s="35">
        <f t="shared" si="1"/>
        <v>0</v>
      </c>
      <c r="L21"/>
      <c r="M21"/>
      <c r="N21"/>
      <c r="O21"/>
    </row>
    <row r="22" spans="1:15" ht="15" x14ac:dyDescent="0.25">
      <c r="A22" s="31" t="s">
        <v>56</v>
      </c>
      <c r="B22" s="32" t="s">
        <v>51</v>
      </c>
      <c r="C22" s="33">
        <v>0</v>
      </c>
      <c r="D22" s="33">
        <v>0</v>
      </c>
      <c r="E22" s="33">
        <v>0</v>
      </c>
      <c r="F22" s="33">
        <v>0</v>
      </c>
      <c r="G22" s="34">
        <f t="shared" si="3"/>
        <v>0</v>
      </c>
      <c r="H22" s="33">
        <v>0</v>
      </c>
      <c r="I22" s="33">
        <v>0</v>
      </c>
      <c r="J22" s="33">
        <v>0</v>
      </c>
      <c r="K22" s="35">
        <f t="shared" si="1"/>
        <v>0</v>
      </c>
      <c r="L22"/>
      <c r="M22"/>
      <c r="N22"/>
      <c r="O22"/>
    </row>
    <row r="23" spans="1:15" ht="15" x14ac:dyDescent="0.25">
      <c r="A23" s="31" t="s">
        <v>56</v>
      </c>
      <c r="B23" s="32" t="s">
        <v>51</v>
      </c>
      <c r="C23" s="33">
        <v>0</v>
      </c>
      <c r="D23" s="33">
        <v>0</v>
      </c>
      <c r="E23" s="33">
        <v>0</v>
      </c>
      <c r="F23" s="33">
        <v>0</v>
      </c>
      <c r="G23" s="34">
        <f t="shared" si="3"/>
        <v>0</v>
      </c>
      <c r="H23" s="33">
        <v>0</v>
      </c>
      <c r="I23" s="33">
        <v>0</v>
      </c>
      <c r="J23" s="33">
        <v>0</v>
      </c>
      <c r="K23" s="35">
        <f t="shared" si="1"/>
        <v>0</v>
      </c>
      <c r="L23"/>
      <c r="M23"/>
      <c r="N23"/>
      <c r="O23"/>
    </row>
  </sheetData>
  <mergeCells count="1">
    <mergeCell ref="A1:D1"/>
  </mergeCells>
  <phoneticPr fontId="12" type="noConversion"/>
  <pageMargins left="0.7" right="0.7" top="0.75" bottom="0.75" header="0.3" footer="0.3"/>
  <pageSetup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"/>
  <sheetViews>
    <sheetView showGridLines="0" zoomScale="80" zoomScaleNormal="80" workbookViewId="0">
      <selection activeCell="F4" sqref="F4"/>
    </sheetView>
  </sheetViews>
  <sheetFormatPr defaultRowHeight="15" x14ac:dyDescent="0.25"/>
  <cols>
    <col min="1" max="1" width="2.5703125" customWidth="1"/>
    <col min="2" max="2" width="12.5703125" customWidth="1"/>
    <col min="3" max="3" width="13.28515625" customWidth="1"/>
    <col min="4" max="4" width="25.5703125" customWidth="1"/>
    <col min="5" max="5" width="27.140625" customWidth="1"/>
    <col min="6" max="6" width="25.5703125" customWidth="1"/>
  </cols>
  <sheetData>
    <row r="2" spans="2:6" ht="15.75" thickBot="1" x14ac:dyDescent="0.3"/>
    <row r="3" spans="2:6" ht="47.25" x14ac:dyDescent="0.25">
      <c r="B3" s="15" t="s">
        <v>57</v>
      </c>
      <c r="C3" s="21" t="s">
        <v>37</v>
      </c>
      <c r="D3" s="21" t="s">
        <v>58</v>
      </c>
      <c r="E3" s="21" t="s">
        <v>59</v>
      </c>
      <c r="F3" s="22" t="s">
        <v>60</v>
      </c>
    </row>
    <row r="4" spans="2:6" x14ac:dyDescent="0.25">
      <c r="B4" s="44"/>
      <c r="C4" s="17" t="str">
        <f>Ratings!M3</f>
        <v>Category 1</v>
      </c>
      <c r="D4" s="42">
        <f>Ratings!O3</f>
        <v>0</v>
      </c>
      <c r="E4" s="42">
        <f>Ratings!N3</f>
        <v>0</v>
      </c>
      <c r="F4" s="18">
        <f>COUNTIF(Ratings!$A$3:$A$23, C4)</f>
        <v>7</v>
      </c>
    </row>
    <row r="5" spans="2:6" x14ac:dyDescent="0.25">
      <c r="B5" s="44"/>
      <c r="C5" s="17" t="str">
        <f>Ratings!M4</f>
        <v>Category 2</v>
      </c>
      <c r="D5" s="42">
        <f>Ratings!O4</f>
        <v>0</v>
      </c>
      <c r="E5" s="42">
        <f>Ratings!N4</f>
        <v>0</v>
      </c>
      <c r="F5" s="18">
        <f>COUNTIF(Ratings!$A$3:$A$23,C5)</f>
        <v>5</v>
      </c>
    </row>
    <row r="6" spans="2:6" x14ac:dyDescent="0.25">
      <c r="B6" s="44"/>
      <c r="C6" s="17" t="str">
        <f>Ratings!M5</f>
        <v>Category 3</v>
      </c>
      <c r="D6" s="42">
        <f>Ratings!O5</f>
        <v>0</v>
      </c>
      <c r="E6" s="42">
        <f>Ratings!N5</f>
        <v>0</v>
      </c>
      <c r="F6" s="18">
        <f>COUNTIF(Ratings!$A$3:$A$23, C6)</f>
        <v>4</v>
      </c>
    </row>
    <row r="7" spans="2:6" x14ac:dyDescent="0.25">
      <c r="B7" s="45"/>
      <c r="C7" s="17" t="str">
        <f>Ratings!M6</f>
        <v>Category 4</v>
      </c>
      <c r="D7" s="42">
        <f>Ratings!O6</f>
        <v>0</v>
      </c>
      <c r="E7" s="42">
        <f>Ratings!N6</f>
        <v>0</v>
      </c>
      <c r="F7" s="18">
        <f>COUNTIF(Ratings!$A$3:$A$23, C7)</f>
        <v>2</v>
      </c>
    </row>
    <row r="8" spans="2:6" x14ac:dyDescent="0.25">
      <c r="B8" s="45"/>
      <c r="C8" s="17" t="str">
        <f>Ratings!M7</f>
        <v>Category 5</v>
      </c>
      <c r="D8" s="42">
        <f>Ratings!O7</f>
        <v>0</v>
      </c>
      <c r="E8" s="42">
        <f>Ratings!N7</f>
        <v>0</v>
      </c>
      <c r="F8" s="18">
        <f>COUNTIF(Ratings!$A$3:$A$23, C8)</f>
        <v>1</v>
      </c>
    </row>
    <row r="9" spans="2:6" ht="15.75" thickBot="1" x14ac:dyDescent="0.3">
      <c r="B9" s="46"/>
      <c r="C9" s="19" t="str">
        <f>Ratings!M8</f>
        <v>Category 6</v>
      </c>
      <c r="D9" s="43">
        <f>Ratings!O8</f>
        <v>0</v>
      </c>
      <c r="E9" s="43">
        <f>Ratings!N8</f>
        <v>0</v>
      </c>
      <c r="F9" s="20">
        <f>COUNTIF(Ratings!$A$3:$A$23, C9)</f>
        <v>2</v>
      </c>
    </row>
    <row r="10" spans="2:6" x14ac:dyDescent="0.25">
      <c r="F10" s="17"/>
    </row>
  </sheetData>
  <phoneticPr fontId="12" type="noConversion"/>
  <pageMargins left="0.7" right="0.7" top="0.75" bottom="0.75" header="0.3" footer="0.3"/>
  <pageSetup scale="58" fitToHeight="0" orientation="landscape" r:id="rId1"/>
  <ignoredErrors>
    <ignoredError sqref="F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zoomScale="90" zoomScaleNormal="90" zoomScaleSheetLayoutView="50" workbookViewId="0">
      <selection activeCell="L1" sqref="L1"/>
    </sheetView>
  </sheetViews>
  <sheetFormatPr defaultColWidth="8.7109375" defaultRowHeight="14.25" x14ac:dyDescent="0.2"/>
  <cols>
    <col min="1" max="1" width="21.28515625" style="17" bestFit="1" customWidth="1"/>
    <col min="2" max="2" width="32.5703125" style="17" bestFit="1" customWidth="1"/>
    <col min="3" max="5" width="8.7109375" style="17"/>
    <col min="6" max="6" width="10.85546875" style="17" customWidth="1"/>
    <col min="7" max="9" width="8.7109375" style="17"/>
    <col min="10" max="10" width="9.5703125" style="17" customWidth="1"/>
    <col min="11" max="11" width="8.7109375" style="17"/>
    <col min="12" max="12" width="5.140625" style="17" customWidth="1"/>
    <col min="13" max="13" width="17.7109375" style="17" bestFit="1" customWidth="1"/>
    <col min="14" max="14" width="17.7109375" style="17" customWidth="1"/>
    <col min="15" max="15" width="19.85546875" style="17" bestFit="1" customWidth="1"/>
    <col min="16" max="16384" width="8.7109375" style="17"/>
  </cols>
  <sheetData>
    <row r="1" spans="1:15" ht="39" customHeight="1" thickBot="1" x14ac:dyDescent="0.3">
      <c r="A1" s="71" t="s">
        <v>36</v>
      </c>
      <c r="B1" s="71"/>
      <c r="C1" s="71"/>
      <c r="D1" s="71"/>
      <c r="E1" s="26"/>
      <c r="F1" s="26"/>
      <c r="G1" s="27"/>
      <c r="H1" s="26"/>
      <c r="I1" s="26"/>
      <c r="J1" s="26"/>
      <c r="K1" s="27"/>
      <c r="L1"/>
      <c r="M1"/>
      <c r="N1"/>
      <c r="O1"/>
    </row>
    <row r="2" spans="1:15" ht="47.1" customHeight="1" x14ac:dyDescent="0.25">
      <c r="A2" s="28" t="s">
        <v>37</v>
      </c>
      <c r="B2" s="28" t="s">
        <v>38</v>
      </c>
      <c r="C2" s="28" t="s">
        <v>39</v>
      </c>
      <c r="D2" s="28" t="s">
        <v>40</v>
      </c>
      <c r="E2" s="28" t="s">
        <v>41</v>
      </c>
      <c r="F2" s="28" t="s">
        <v>42</v>
      </c>
      <c r="G2" s="28" t="s">
        <v>43</v>
      </c>
      <c r="H2" s="28" t="s">
        <v>44</v>
      </c>
      <c r="I2" s="28" t="s">
        <v>45</v>
      </c>
      <c r="J2" s="28" t="s">
        <v>46</v>
      </c>
      <c r="K2" s="28" t="s">
        <v>47</v>
      </c>
      <c r="L2"/>
      <c r="M2" s="16" t="s">
        <v>37</v>
      </c>
      <c r="N2" s="29" t="s">
        <v>48</v>
      </c>
      <c r="O2" s="30" t="s">
        <v>49</v>
      </c>
    </row>
    <row r="3" spans="1:15" ht="15" x14ac:dyDescent="0.25">
      <c r="A3" s="55" t="s">
        <v>61</v>
      </c>
      <c r="B3" s="32" t="s">
        <v>62</v>
      </c>
      <c r="C3" s="48">
        <v>3</v>
      </c>
      <c r="D3" s="48">
        <v>1</v>
      </c>
      <c r="E3" s="48">
        <v>3</v>
      </c>
      <c r="F3" s="48">
        <v>3</v>
      </c>
      <c r="G3" s="49">
        <f>(C3+D3+E3+F3)/4</f>
        <v>2.5</v>
      </c>
      <c r="H3" s="48">
        <v>3</v>
      </c>
      <c r="I3" s="48">
        <v>2</v>
      </c>
      <c r="J3" s="48">
        <v>3</v>
      </c>
      <c r="K3" s="50">
        <f>(H3+I3+J3)/3</f>
        <v>2.6666666666666665</v>
      </c>
      <c r="L3"/>
      <c r="M3" s="36" t="s">
        <v>61</v>
      </c>
      <c r="N3" s="51">
        <f>AVERAGEIF($A$3:$A$1048576,M3,$G$3:$G$1048576)</f>
        <v>2.25</v>
      </c>
      <c r="O3" s="52">
        <f>AVERAGEIF($A$3:$A$1048576, M3, $K$3:$K$1048576)</f>
        <v>2.0666666666666664</v>
      </c>
    </row>
    <row r="4" spans="1:15" ht="30" x14ac:dyDescent="0.25">
      <c r="A4" s="55" t="s">
        <v>61</v>
      </c>
      <c r="B4" s="32" t="s">
        <v>63</v>
      </c>
      <c r="C4" s="48">
        <v>3</v>
      </c>
      <c r="D4" s="48">
        <v>1</v>
      </c>
      <c r="E4" s="48">
        <v>2</v>
      </c>
      <c r="F4" s="48">
        <v>2</v>
      </c>
      <c r="G4" s="49">
        <f t="shared" ref="G4:G11" si="0">(C4+D4+E4+F4)/4</f>
        <v>2</v>
      </c>
      <c r="H4" s="48">
        <v>3</v>
      </c>
      <c r="I4" s="48">
        <v>3</v>
      </c>
      <c r="J4" s="48">
        <v>3</v>
      </c>
      <c r="K4" s="50">
        <f t="shared" ref="K4:K11" si="1">(H4+I4+J4)/3</f>
        <v>3</v>
      </c>
      <c r="L4"/>
      <c r="M4" s="36" t="s">
        <v>64</v>
      </c>
      <c r="N4" s="51">
        <f>AVERAGEIF($A$3:$A$1048576,M4,$G$3:$G$1048576)</f>
        <v>1.5</v>
      </c>
      <c r="O4" s="52">
        <f>AVERAGEIF($A$3:$A$1048576, M4, $K$3:$K$1048576)</f>
        <v>2.7777777777777781</v>
      </c>
    </row>
    <row r="5" spans="1:15" ht="30.75" thickBot="1" x14ac:dyDescent="0.3">
      <c r="A5" s="55" t="s">
        <v>61</v>
      </c>
      <c r="B5" s="32" t="s">
        <v>65</v>
      </c>
      <c r="C5" s="48">
        <v>3</v>
      </c>
      <c r="D5" s="48">
        <v>1</v>
      </c>
      <c r="E5" s="48">
        <v>2</v>
      </c>
      <c r="F5" s="48">
        <v>3</v>
      </c>
      <c r="G5" s="49">
        <f t="shared" si="0"/>
        <v>2.25</v>
      </c>
      <c r="H5" s="48">
        <v>3</v>
      </c>
      <c r="I5" s="48">
        <v>2</v>
      </c>
      <c r="J5" s="48">
        <v>3</v>
      </c>
      <c r="K5" s="50">
        <f t="shared" si="1"/>
        <v>2.6666666666666665</v>
      </c>
      <c r="L5"/>
      <c r="M5" s="39" t="s">
        <v>66</v>
      </c>
      <c r="N5" s="53">
        <f>AVERAGEIF($A$3:$A$1048576,M5,$G$3:$G$1048576)</f>
        <v>2.25</v>
      </c>
      <c r="O5" s="54">
        <f>AVERAGEIF($A$3:$A$1048576, M5, $K$3:$K$1048576)</f>
        <v>2</v>
      </c>
    </row>
    <row r="6" spans="1:15" ht="15" x14ac:dyDescent="0.25">
      <c r="A6" s="55" t="s">
        <v>61</v>
      </c>
      <c r="B6" s="32" t="s">
        <v>67</v>
      </c>
      <c r="C6" s="48">
        <v>3</v>
      </c>
      <c r="D6" s="48">
        <v>1</v>
      </c>
      <c r="E6" s="48">
        <v>3</v>
      </c>
      <c r="F6" s="48">
        <v>3</v>
      </c>
      <c r="G6" s="49">
        <f t="shared" si="0"/>
        <v>2.5</v>
      </c>
      <c r="H6" s="48">
        <v>1</v>
      </c>
      <c r="I6" s="48">
        <v>1</v>
      </c>
      <c r="J6" s="48">
        <v>1</v>
      </c>
      <c r="K6" s="50">
        <f t="shared" si="1"/>
        <v>1</v>
      </c>
      <c r="L6"/>
      <c r="M6"/>
      <c r="N6"/>
      <c r="O6"/>
    </row>
    <row r="7" spans="1:15" ht="15" x14ac:dyDescent="0.25">
      <c r="A7" s="55" t="s">
        <v>61</v>
      </c>
      <c r="B7" s="32" t="s">
        <v>68</v>
      </c>
      <c r="C7" s="48">
        <v>3</v>
      </c>
      <c r="D7" s="48">
        <v>1</v>
      </c>
      <c r="E7" s="48">
        <v>2</v>
      </c>
      <c r="F7" s="48">
        <v>2</v>
      </c>
      <c r="G7" s="49">
        <f t="shared" si="0"/>
        <v>2</v>
      </c>
      <c r="H7" s="48">
        <v>1</v>
      </c>
      <c r="I7" s="48">
        <v>1</v>
      </c>
      <c r="J7" s="48">
        <v>1</v>
      </c>
      <c r="K7" s="50">
        <f t="shared" si="1"/>
        <v>1</v>
      </c>
      <c r="L7"/>
      <c r="M7"/>
      <c r="N7"/>
      <c r="O7"/>
    </row>
    <row r="8" spans="1:15" ht="30" x14ac:dyDescent="0.25">
      <c r="A8" s="55" t="s">
        <v>64</v>
      </c>
      <c r="B8" s="32" t="s">
        <v>69</v>
      </c>
      <c r="C8" s="48">
        <v>2</v>
      </c>
      <c r="D8" s="48">
        <v>1</v>
      </c>
      <c r="E8" s="48">
        <v>1</v>
      </c>
      <c r="F8" s="48">
        <v>2</v>
      </c>
      <c r="G8" s="49">
        <f t="shared" si="0"/>
        <v>1.5</v>
      </c>
      <c r="H8" s="48">
        <v>3</v>
      </c>
      <c r="I8" s="48">
        <v>3</v>
      </c>
      <c r="J8" s="48">
        <v>3</v>
      </c>
      <c r="K8" s="50">
        <f t="shared" si="1"/>
        <v>3</v>
      </c>
      <c r="L8"/>
      <c r="M8"/>
      <c r="N8"/>
      <c r="O8"/>
    </row>
    <row r="9" spans="1:15" ht="15" x14ac:dyDescent="0.25">
      <c r="A9" s="55" t="s">
        <v>64</v>
      </c>
      <c r="B9" s="32" t="s">
        <v>70</v>
      </c>
      <c r="C9" s="48">
        <v>2</v>
      </c>
      <c r="D9" s="48">
        <v>1</v>
      </c>
      <c r="E9" s="48">
        <v>1</v>
      </c>
      <c r="F9" s="48">
        <v>2</v>
      </c>
      <c r="G9" s="49">
        <f t="shared" si="0"/>
        <v>1.5</v>
      </c>
      <c r="H9" s="48">
        <v>3</v>
      </c>
      <c r="I9" s="48">
        <v>3</v>
      </c>
      <c r="J9" s="48">
        <v>3</v>
      </c>
      <c r="K9" s="50">
        <f t="shared" si="1"/>
        <v>3</v>
      </c>
      <c r="L9"/>
      <c r="M9"/>
      <c r="N9"/>
      <c r="O9"/>
    </row>
    <row r="10" spans="1:15" ht="30" x14ac:dyDescent="0.25">
      <c r="A10" s="55" t="s">
        <v>64</v>
      </c>
      <c r="B10" s="32" t="s">
        <v>71</v>
      </c>
      <c r="C10" s="48">
        <v>2</v>
      </c>
      <c r="D10" s="48">
        <v>1</v>
      </c>
      <c r="E10" s="48">
        <v>1</v>
      </c>
      <c r="F10" s="48">
        <v>2</v>
      </c>
      <c r="G10" s="49">
        <f t="shared" si="0"/>
        <v>1.5</v>
      </c>
      <c r="H10" s="48">
        <v>2</v>
      </c>
      <c r="I10" s="48">
        <v>2</v>
      </c>
      <c r="J10" s="48">
        <v>3</v>
      </c>
      <c r="K10" s="50">
        <f t="shared" si="1"/>
        <v>2.3333333333333335</v>
      </c>
      <c r="L10"/>
      <c r="M10"/>
      <c r="N10"/>
      <c r="O10"/>
    </row>
    <row r="11" spans="1:15" ht="15" x14ac:dyDescent="0.25">
      <c r="A11" s="55" t="s">
        <v>66</v>
      </c>
      <c r="B11" s="32" t="s">
        <v>72</v>
      </c>
      <c r="C11" s="48">
        <v>3</v>
      </c>
      <c r="D11" s="48">
        <v>1</v>
      </c>
      <c r="E11" s="48">
        <v>2</v>
      </c>
      <c r="F11" s="48">
        <v>3</v>
      </c>
      <c r="G11" s="49">
        <f t="shared" si="0"/>
        <v>2.25</v>
      </c>
      <c r="H11" s="48">
        <v>2</v>
      </c>
      <c r="I11" s="48">
        <v>2</v>
      </c>
      <c r="J11" s="48">
        <v>2</v>
      </c>
      <c r="K11" s="50">
        <f t="shared" si="1"/>
        <v>2</v>
      </c>
      <c r="L11"/>
      <c r="M11"/>
      <c r="N11"/>
      <c r="O11"/>
    </row>
  </sheetData>
  <mergeCells count="1">
    <mergeCell ref="A1:D1"/>
  </mergeCells>
  <pageMargins left="0.7" right="0.7" top="0.75" bottom="0.7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"/>
  <sheetViews>
    <sheetView showGridLines="0" zoomScale="80" zoomScaleNormal="80" workbookViewId="0">
      <selection activeCell="W24" sqref="W24"/>
    </sheetView>
  </sheetViews>
  <sheetFormatPr defaultRowHeight="15" x14ac:dyDescent="0.25"/>
  <cols>
    <col min="1" max="1" width="2.5703125" customWidth="1"/>
    <col min="2" max="2" width="12.5703125" customWidth="1"/>
    <col min="3" max="3" width="18.42578125" bestFit="1" customWidth="1"/>
    <col min="4" max="4" width="25.5703125" customWidth="1"/>
    <col min="5" max="5" width="27.140625" customWidth="1"/>
    <col min="6" max="6" width="25.5703125" customWidth="1"/>
  </cols>
  <sheetData>
    <row r="2" spans="2:6" ht="15.75" thickBot="1" x14ac:dyDescent="0.3"/>
    <row r="3" spans="2:6" ht="47.25" x14ac:dyDescent="0.25">
      <c r="B3" s="15" t="s">
        <v>57</v>
      </c>
      <c r="C3" s="21" t="s">
        <v>37</v>
      </c>
      <c r="D3" s="21" t="s">
        <v>58</v>
      </c>
      <c r="E3" s="21" t="s">
        <v>59</v>
      </c>
      <c r="F3" s="22" t="s">
        <v>60</v>
      </c>
    </row>
    <row r="4" spans="2:6" x14ac:dyDescent="0.25">
      <c r="B4" s="56"/>
      <c r="C4" s="17" t="str">
        <f>'Ratings Example'!M3</f>
        <v>Guidance</v>
      </c>
      <c r="D4" s="42">
        <f>'Ratings Example'!O3</f>
        <v>2.0666666666666664</v>
      </c>
      <c r="E4" s="42">
        <f>'Ratings Example'!N3</f>
        <v>2.25</v>
      </c>
      <c r="F4" s="18">
        <f>COUNTIF('Ratings Example'!$A$3:$A$11, C4)</f>
        <v>5</v>
      </c>
    </row>
    <row r="5" spans="2:6" x14ac:dyDescent="0.25">
      <c r="B5" s="57"/>
      <c r="C5" s="17" t="str">
        <f>'Ratings Example'!M4</f>
        <v>Financial Planning</v>
      </c>
      <c r="D5" s="42">
        <f>'Ratings Example'!O4</f>
        <v>2.7777777777777781</v>
      </c>
      <c r="E5" s="42">
        <f>'Ratings Example'!N4</f>
        <v>1.5</v>
      </c>
      <c r="F5" s="18">
        <f>COUNTIF('Ratings Example'!$A$3:$A$11, C5)</f>
        <v>3</v>
      </c>
    </row>
    <row r="6" spans="2:6" ht="15.75" thickBot="1" x14ac:dyDescent="0.3">
      <c r="B6" s="58"/>
      <c r="C6" s="19" t="str">
        <f>'Ratings Example'!M5</f>
        <v>Equipment Access</v>
      </c>
      <c r="D6" s="43">
        <f>'Ratings Example'!O5</f>
        <v>2</v>
      </c>
      <c r="E6" s="43">
        <f>'Ratings Example'!N5</f>
        <v>2.25</v>
      </c>
      <c r="F6" s="20">
        <f>COUNTIF('Ratings Example'!$A$3:$A$11, C6)</f>
        <v>1</v>
      </c>
    </row>
    <row r="10" spans="2:6" x14ac:dyDescent="0.25">
      <c r="F10" s="17"/>
    </row>
  </sheetData>
  <pageMargins left="0.7" right="0.7" top="0.75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e15a99-2787-4658-9a49-e1375a37af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74FF56111874F8528354EA601358C" ma:contentTypeVersion="15" ma:contentTypeDescription="Create a new document." ma:contentTypeScope="" ma:versionID="39331e745dc778cb1aa6f5171bc1f610">
  <xsd:schema xmlns:xsd="http://www.w3.org/2001/XMLSchema" xmlns:xs="http://www.w3.org/2001/XMLSchema" xmlns:p="http://schemas.microsoft.com/office/2006/metadata/properties" xmlns:ns3="f29e537e-536d-4c3d-a73c-f40e94626c0e" xmlns:ns4="30e15a99-2787-4658-9a49-e1375a37af84" targetNamespace="http://schemas.microsoft.com/office/2006/metadata/properties" ma:root="true" ma:fieldsID="6abba0b5ca7a753c92c88983c2f4a18d" ns3:_="" ns4:_="">
    <xsd:import namespace="f29e537e-536d-4c3d-a73c-f40e94626c0e"/>
    <xsd:import namespace="30e15a99-2787-4658-9a49-e1375a37af8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e537e-536d-4c3d-a73c-f40e94626c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15a99-2787-4658-9a49-e1375a37a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7AE689-0A5E-4F6A-8993-D35648E89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7EA70-625A-4532-8918-8B4A50D4917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29e537e-536d-4c3d-a73c-f40e94626c0e"/>
    <ds:schemaRef ds:uri="http://schemas.microsoft.com/office/infopath/2007/PartnerControls"/>
    <ds:schemaRef ds:uri="30e15a99-2787-4658-9a49-e1375a37af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8D7D90-2F9E-4747-A2B2-8F06AB52D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e537e-536d-4c3d-a73c-f40e94626c0e"/>
    <ds:schemaRef ds:uri="30e15a99-2787-4658-9a49-e1375a37a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Criteria</vt:lpstr>
      <vt:lpstr>Ratings</vt:lpstr>
      <vt:lpstr>P. Matrix</vt:lpstr>
      <vt:lpstr>Ratings Example</vt:lpstr>
      <vt:lpstr>P. Matrix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Jared B Johnson</dc:creator>
  <cp:keywords/>
  <dc:description/>
  <cp:lastModifiedBy>Carrillo, Carla A CIV USN DNS (USA)</cp:lastModifiedBy>
  <cp:revision/>
  <cp:lastPrinted>2026-01-28T22:39:29Z</cp:lastPrinted>
  <dcterms:created xsi:type="dcterms:W3CDTF">2023-03-28T19:51:39Z</dcterms:created>
  <dcterms:modified xsi:type="dcterms:W3CDTF">2026-01-28T22:39:46Z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0x0101002CE74FF56111874F8528354EA601358C</vt:lpwstr>
  </property>
  <property fmtid="{D5CDD505-2E9C-101B-9397-08002B2CF9AE}" pid="3" name="MediaServiceImageTags">
    <vt:lpwstr/>
  </property>
</Properties>
</file>